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8" i="1" l="1"/>
  <c r="M18" i="1" s="1"/>
  <c r="H18" i="1"/>
  <c r="G18" i="1"/>
  <c r="F18" i="1"/>
  <c r="K18" i="1" s="1"/>
  <c r="E18" i="1"/>
  <c r="L18" i="1" s="1"/>
  <c r="N18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G19" i="1" l="1"/>
  <c r="O12" i="1"/>
  <c r="O16" i="1" s="1"/>
  <c r="O19" i="1" s="1"/>
  <c r="D13" i="1"/>
  <c r="F19" i="1"/>
  <c r="K16" i="1"/>
  <c r="E19" i="1"/>
  <c r="L16" i="1"/>
  <c r="H19" i="1"/>
  <c r="I16" i="1"/>
  <c r="L19" i="1" l="1"/>
  <c r="N12" i="1"/>
  <c r="N16" i="1" s="1"/>
  <c r="K19" i="1"/>
  <c r="M16" i="1"/>
  <c r="I19" i="1"/>
  <c r="N19" i="1" l="1"/>
  <c r="M19" i="1"/>
</calcChain>
</file>

<file path=xl/sharedStrings.xml><?xml version="1.0" encoding="utf-8"?>
<sst xmlns="http://schemas.openxmlformats.org/spreadsheetml/2006/main" count="89" uniqueCount="58">
  <si>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</si>
  <si>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</si>
  <si>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</si>
  <si>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</si>
  <si>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</si>
  <si>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</si>
  <si>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</si>
  <si>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</si>
  <si>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</si>
  <si>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</si>
  <si>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</si>
  <si>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</si>
  <si>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</si>
  <si>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</si>
  <si>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</si>
  <si>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</si>
  <si>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</si>
  <si>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</si>
  <si>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</si>
  <si>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</si>
  <si>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</si>
  <si>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</si>
  <si>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</si>
  <si>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</si>
  <si>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</si>
  <si>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</si>
  <si>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</si>
  <si>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</si>
  <si>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</si>
  <si>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</si>
  <si>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</si>
  <si>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</si>
  <si>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</si>
  <si>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</si>
  <si>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</si>
  <si>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</si>
  <si>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</si>
  <si>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</si>
  <si>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</si>
  <si>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</si>
  <si>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</si>
  <si>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</si>
  <si>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</si>
  <si>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12.05. 2019  Kirittäret - MyVe  2-0  (9-1, 5-1)</t>
  </si>
  <si>
    <t>3.  ottelu</t>
  </si>
  <si>
    <t>18.05. 2019  KeKi - MyVe  1-0  (3-0, 3-3)</t>
  </si>
  <si>
    <t>Mirjami Raitanen</t>
  </si>
  <si>
    <t>13.4.1995   Turku</t>
  </si>
  <si>
    <t>PöU = Pöytyän Urheilijat  (1945),  kasvattajaseura</t>
  </si>
  <si>
    <t>PöU</t>
  </si>
  <si>
    <t>30.05. 2019  SMJ - MyVe  2-0  (7-3, 13-3)</t>
  </si>
  <si>
    <t>4.  ottelu</t>
  </si>
  <si>
    <t xml:space="preserve">  24 v   0 kk 29 pv   </t>
  </si>
  <si>
    <t xml:space="preserve">  24 v   1 kk 17 pv   </t>
  </si>
  <si>
    <t>12.  ottelu</t>
  </si>
  <si>
    <t>03.07. 2019  MyVe - Kirittäret  1-2  (2-5, 7-6, 0-1)</t>
  </si>
  <si>
    <t xml:space="preserve">  24 v   2 kk 20 pv 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</si>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</sst>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2014</v>
      </c>
      <c r="C4" s="61"/>
      <c r="D4" s="62" t="s">
        <v>40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2015</v>
      </c>
      <c r="C5" s="61"/>
      <c r="D5" s="62" t="s">
        <v>49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5">
        <v>2015</v>
      </c>
      <c r="C6" s="65"/>
      <c r="D6" s="66" t="s">
        <v>40</v>
      </c>
      <c r="E6" s="65"/>
      <c r="F6" s="67" t="s">
        <v>42</v>
      </c>
      <c r="G6" s="68"/>
      <c r="H6" s="69"/>
      <c r="I6" s="65"/>
      <c r="J6" s="65"/>
      <c r="K6" s="65"/>
      <c r="L6" s="65"/>
      <c r="M6" s="65"/>
      <c r="N6" s="70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2016</v>
      </c>
      <c r="C7" s="61"/>
      <c r="D7" s="62" t="s">
        <v>49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2016</v>
      </c>
      <c r="C8" s="65"/>
      <c r="D8" s="66" t="s">
        <v>40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2017</v>
      </c>
      <c r="C9" s="65"/>
      <c r="D9" s="66" t="s">
        <v>40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5">
        <v>2018</v>
      </c>
      <c r="C10" s="65"/>
      <c r="D10" s="66" t="s">
        <v>40</v>
      </c>
      <c r="E10" s="65"/>
      <c r="F10" s="67" t="s">
        <v>42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27">
        <v>2019</v>
      </c>
      <c r="C11" s="27" t="s">
        <v>57</v>
      </c>
      <c r="D11" s="28" t="s">
        <v>40</v>
      </c>
      <c r="E11" s="27">
        <v>22</v>
      </c>
      <c r="F11" s="27">
        <v>3</v>
      </c>
      <c r="G11" s="27">
        <v>10</v>
      </c>
      <c r="H11" s="27">
        <v>14</v>
      </c>
      <c r="I11" s="27">
        <v>62</v>
      </c>
      <c r="J11" s="27">
        <v>34</v>
      </c>
      <c r="K11" s="27">
        <v>8</v>
      </c>
      <c r="L11" s="27">
        <v>7</v>
      </c>
      <c r="M11" s="27">
        <v>13</v>
      </c>
      <c r="N11" s="29">
        <v>0.45925925925925926</v>
      </c>
      <c r="O11" s="30">
        <v>135</v>
      </c>
      <c r="P11" s="27"/>
      <c r="Q11" s="27"/>
      <c r="R11" s="27"/>
      <c r="S11" s="27"/>
      <c r="T11" s="27"/>
      <c r="U11" s="31">
        <v>3</v>
      </c>
      <c r="V11" s="31">
        <v>0</v>
      </c>
      <c r="W11" s="31">
        <v>0</v>
      </c>
      <c r="X11" s="31">
        <v>0</v>
      </c>
      <c r="Y11" s="31">
        <v>3</v>
      </c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SUM(E6:E11)</f>
        <v>22</v>
      </c>
      <c r="F12" s="18">
        <f t="shared" si="0"/>
        <v>3</v>
      </c>
      <c r="G12" s="18">
        <f t="shared" si="0"/>
        <v>10</v>
      </c>
      <c r="H12" s="18">
        <f t="shared" si="0"/>
        <v>14</v>
      </c>
      <c r="I12" s="18">
        <f t="shared" si="0"/>
        <v>62</v>
      </c>
      <c r="J12" s="18">
        <f t="shared" si="0"/>
        <v>34</v>
      </c>
      <c r="K12" s="18">
        <f t="shared" si="0"/>
        <v>8</v>
      </c>
      <c r="L12" s="18">
        <f t="shared" si="0"/>
        <v>7</v>
      </c>
      <c r="M12" s="18">
        <f t="shared" si="0"/>
        <v>13</v>
      </c>
      <c r="N12" s="32">
        <f>PRODUCT(I12/O12)</f>
        <v>0.45925925925925926</v>
      </c>
      <c r="O12" s="33">
        <f t="shared" ref="O12:AE12" si="1">SUM(O6:O11)</f>
        <v>135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3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3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28" t="s">
        <v>2</v>
      </c>
      <c r="C13" s="34"/>
      <c r="D13" s="35">
        <f>SUM(F12:H12)+((I12-F12-G12)/3)+(E12/3)+(Z12*25)+(AA12*25)+(AB12*10)+(AC12*25)+(AD12*20)+(AE12*15)</f>
        <v>50.666666666666664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23"/>
      <c r="AG13" s="24"/>
      <c r="AH13" s="24"/>
      <c r="AI13" s="24"/>
      <c r="AJ13" s="24"/>
      <c r="AK13" s="7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22" t="s">
        <v>16</v>
      </c>
      <c r="C15" s="40"/>
      <c r="D15" s="40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18" t="s">
        <v>23</v>
      </c>
      <c r="O15" s="25"/>
      <c r="P15" s="41" t="s">
        <v>34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12"/>
      <c r="AC15" s="12"/>
      <c r="AD15" s="12"/>
      <c r="AE15" s="43"/>
      <c r="AF15" s="23"/>
      <c r="AG15" s="8"/>
      <c r="AH15" s="24"/>
      <c r="AI15" s="24"/>
      <c r="AJ15" s="24"/>
      <c r="AK15" s="7"/>
    </row>
    <row r="16" spans="1:37" ht="15" customHeight="1" x14ac:dyDescent="0.2">
      <c r="A16" s="1"/>
      <c r="B16" s="41" t="s">
        <v>17</v>
      </c>
      <c r="C16" s="12"/>
      <c r="D16" s="43"/>
      <c r="E16" s="27">
        <f>PRODUCT(E12)</f>
        <v>22</v>
      </c>
      <c r="F16" s="27">
        <f>PRODUCT(F12)</f>
        <v>3</v>
      </c>
      <c r="G16" s="27">
        <f>PRODUCT(G12)</f>
        <v>10</v>
      </c>
      <c r="H16" s="27">
        <f>PRODUCT(H12)</f>
        <v>14</v>
      </c>
      <c r="I16" s="27">
        <f>PRODUCT(I12)</f>
        <v>62</v>
      </c>
      <c r="J16" s="1"/>
      <c r="K16" s="44">
        <f>PRODUCT((F16+G16)/E16)</f>
        <v>0.59090909090909094</v>
      </c>
      <c r="L16" s="44">
        <f>PRODUCT(H16/E16)</f>
        <v>0.63636363636363635</v>
      </c>
      <c r="M16" s="44">
        <f>PRODUCT(I16/E16)</f>
        <v>2.8181818181818183</v>
      </c>
      <c r="N16" s="29">
        <f>PRODUCT(N12)</f>
        <v>0.45925925925925926</v>
      </c>
      <c r="O16" s="25">
        <f>PRODUCT(O12)</f>
        <v>135</v>
      </c>
      <c r="P16" s="71" t="s">
        <v>21</v>
      </c>
      <c r="Q16" s="72"/>
      <c r="R16" s="73" t="s">
        <v>43</v>
      </c>
      <c r="S16" s="73"/>
      <c r="T16" s="73"/>
      <c r="U16" s="73"/>
      <c r="V16" s="73"/>
      <c r="W16" s="73"/>
      <c r="X16" s="73"/>
      <c r="Y16" s="73"/>
      <c r="Z16" s="73"/>
      <c r="AA16" s="74" t="s">
        <v>35</v>
      </c>
      <c r="AB16" s="74"/>
      <c r="AC16" s="74"/>
      <c r="AD16" s="74"/>
      <c r="AE16" s="75" t="s">
        <v>52</v>
      </c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5" t="s">
        <v>18</v>
      </c>
      <c r="C17" s="46"/>
      <c r="D17" s="47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30"/>
      <c r="P17" s="76" t="s">
        <v>38</v>
      </c>
      <c r="Q17" s="77"/>
      <c r="R17" s="78" t="s">
        <v>50</v>
      </c>
      <c r="S17" s="78"/>
      <c r="T17" s="78"/>
      <c r="U17" s="78"/>
      <c r="V17" s="78"/>
      <c r="W17" s="78"/>
      <c r="X17" s="78"/>
      <c r="Y17" s="78"/>
      <c r="Z17" s="78"/>
      <c r="AA17" s="79" t="s">
        <v>51</v>
      </c>
      <c r="AB17" s="78"/>
      <c r="AC17" s="78"/>
      <c r="AD17" s="79"/>
      <c r="AE17" s="80" t="s">
        <v>53</v>
      </c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48" t="s">
        <v>19</v>
      </c>
      <c r="C18" s="49"/>
      <c r="D18" s="50"/>
      <c r="E18" s="31">
        <f>PRODUCT(U12)</f>
        <v>3</v>
      </c>
      <c r="F18" s="31">
        <f t="shared" ref="F18:I18" si="2">PRODUCT(V12)</f>
        <v>0</v>
      </c>
      <c r="G18" s="31">
        <f t="shared" si="2"/>
        <v>0</v>
      </c>
      <c r="H18" s="31">
        <f t="shared" si="2"/>
        <v>0</v>
      </c>
      <c r="I18" s="31">
        <f t="shared" si="2"/>
        <v>3</v>
      </c>
      <c r="J18" s="1"/>
      <c r="K18" s="51">
        <f>PRODUCT((F18+G18)/E18)</f>
        <v>0</v>
      </c>
      <c r="L18" s="51">
        <f>PRODUCT(H18/E18)</f>
        <v>0</v>
      </c>
      <c r="M18" s="51">
        <f>PRODUCT(I18/E18)</f>
        <v>1</v>
      </c>
      <c r="N18" s="52">
        <f>PRODUCT(I18/O18)</f>
        <v>0.25</v>
      </c>
      <c r="O18" s="25">
        <v>12</v>
      </c>
      <c r="P18" s="76" t="s">
        <v>39</v>
      </c>
      <c r="Q18" s="77"/>
      <c r="R18" s="78" t="s">
        <v>45</v>
      </c>
      <c r="S18" s="78"/>
      <c r="T18" s="78"/>
      <c r="U18" s="78"/>
      <c r="V18" s="78"/>
      <c r="W18" s="78"/>
      <c r="X18" s="78"/>
      <c r="Y18" s="78"/>
      <c r="Z18" s="78"/>
      <c r="AA18" s="79" t="s">
        <v>44</v>
      </c>
      <c r="AB18" s="78"/>
      <c r="AC18" s="78"/>
      <c r="AD18" s="79"/>
      <c r="AE18" s="80" t="s">
        <v>53</v>
      </c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25</v>
      </c>
      <c r="F19" s="18">
        <f>SUM(F16:F18)</f>
        <v>3</v>
      </c>
      <c r="G19" s="18">
        <f>SUM(G16:G18)</f>
        <v>10</v>
      </c>
      <c r="H19" s="18">
        <f>SUM(H16:H18)</f>
        <v>14</v>
      </c>
      <c r="I19" s="18">
        <f>SUM(I16:I18)</f>
        <v>65</v>
      </c>
      <c r="J19" s="1"/>
      <c r="K19" s="56">
        <f>PRODUCT((F19+G19)/E19)</f>
        <v>0.52</v>
      </c>
      <c r="L19" s="56">
        <f>PRODUCT(H19/E19)</f>
        <v>0.56000000000000005</v>
      </c>
      <c r="M19" s="56">
        <f>PRODUCT(I19/E19)</f>
        <v>2.6</v>
      </c>
      <c r="N19" s="32">
        <f>PRODUCT(I19/O19)</f>
        <v>0.44217687074829931</v>
      </c>
      <c r="O19" s="25">
        <f>SUM(O16:O18)</f>
        <v>147</v>
      </c>
      <c r="P19" s="81" t="s">
        <v>22</v>
      </c>
      <c r="Q19" s="82"/>
      <c r="R19" s="83" t="s">
        <v>55</v>
      </c>
      <c r="S19" s="83"/>
      <c r="T19" s="83"/>
      <c r="U19" s="83"/>
      <c r="V19" s="83"/>
      <c r="W19" s="83"/>
      <c r="X19" s="83"/>
      <c r="Y19" s="83"/>
      <c r="Z19" s="83"/>
      <c r="AA19" s="84" t="s">
        <v>54</v>
      </c>
      <c r="AB19" s="83"/>
      <c r="AC19" s="83"/>
      <c r="AD19" s="84"/>
      <c r="AE19" s="85" t="s">
        <v>56</v>
      </c>
      <c r="AF19" s="23"/>
      <c r="AG19" s="1"/>
      <c r="AH19" s="8"/>
      <c r="AI19" s="8"/>
      <c r="AJ19" s="8"/>
      <c r="AK19" s="7"/>
    </row>
    <row r="20" spans="1:37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24"/>
      <c r="AI20" s="24"/>
      <c r="AJ20" s="24"/>
      <c r="AK20" s="7"/>
    </row>
    <row r="21" spans="1:37" ht="15" customHeight="1" x14ac:dyDescent="0.25">
      <c r="A21" s="1"/>
      <c r="B21" s="1" t="s">
        <v>36</v>
      </c>
      <c r="C21" s="1"/>
      <c r="D21" s="1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5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8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7"/>
      <c r="AG67" s="8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2021-03-11T16:00:19Z</dcterms:modified>
</cp:coreProperties>
</file>